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30" windowWidth="16140" windowHeight="84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<sst xmlns="http://schemas.openxmlformats.org/spreadsheetml/2006/main" count="61" uniqueCount="41">
  <si>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Rumtemperatur </t>
  </si>
  <si>
    <t>grader</t>
  </si>
  <si>
    <t>Røgtemperatur</t>
  </si>
  <si>
    <t>%</t>
  </si>
  <si>
    <t>Røggastab</t>
  </si>
  <si>
    <t>Virkningsgrad med en klasse 3 kedel</t>
  </si>
  <si>
    <t>Virkningsgrad med en klasse 2 kedel</t>
  </si>
  <si>
    <t>Virkningsgrad med en klasse 1 kedel</t>
  </si>
  <si>
    <t>Kw</t>
  </si>
  <si>
    <t>Olie</t>
  </si>
  <si>
    <t>El</t>
  </si>
  <si>
    <t>Træ Nåletræ</t>
  </si>
  <si>
    <t>Træ Løvtræ</t>
  </si>
  <si>
    <t>liter</t>
  </si>
  <si>
    <t>kg</t>
  </si>
  <si>
    <t>KwH</t>
  </si>
  <si>
    <t>Anslået træpilleforbrug</t>
  </si>
  <si>
    <t>Kg</t>
  </si>
  <si>
    <t>Rummeter</t>
  </si>
  <si>
    <t xml:space="preserve">Ekstra forbrug. </t>
  </si>
  <si>
    <t>Træpilleforbrug</t>
  </si>
  <si>
    <t xml:space="preserve"> </t>
  </si>
  <si>
    <t>Anlægges dimensionering</t>
  </si>
  <si>
    <t>I forhold til det anbefalet:</t>
  </si>
  <si>
    <t>Anbefalet anlægs størrelse</t>
  </si>
  <si>
    <t>kr.</t>
  </si>
  <si>
    <t>kr. / KwH</t>
  </si>
  <si>
    <t>kr. / Rm</t>
  </si>
  <si>
    <t>Kr. / Rm</t>
  </si>
  <si>
    <t>kr. / liter</t>
  </si>
  <si>
    <t>Besparelse at fyre med træpiller.</t>
  </si>
  <si>
    <t>Kr / år</t>
  </si>
  <si>
    <t>kr / kg</t>
  </si>
  <si>
    <t>Klasse 1 kedler er salamander mv. uden reel isolering, varmer rummet godt op.</t>
  </si>
  <si>
    <t>Beregning af virkningsgrad og kedelstørrelse…</t>
  </si>
  <si>
    <t>Størrelsen på fyret</t>
  </si>
  <si>
    <r>
      <rPr>
        <b/>
        <sz val="10"/>
        <color indexed="8"/>
        <rFont val="Arial"/>
        <family val="2"/>
      </rPr>
      <t>Klasse 3</t>
    </r>
    <r>
      <rPr>
        <sz val="10"/>
        <color indexed="8"/>
        <rFont val="Arial"/>
        <family val="2"/>
      </rPr>
      <t xml:space="preserve"> kedler er moderne kedler med en god isolering ,så rummet de står i, ikke bliver opvarmet.</t>
    </r>
  </si>
  <si>
    <r>
      <rPr>
        <b/>
        <sz val="10"/>
        <color indexed="8"/>
        <rFont val="Arial"/>
        <family val="2"/>
      </rPr>
      <t>Klasse 2</t>
    </r>
    <r>
      <rPr>
        <sz val="10"/>
        <color indexed="8"/>
        <rFont val="Arial"/>
        <family val="2"/>
      </rPr>
      <t xml:space="preserve"> kedler er kedler med en lille kappe på med lidt isolering under, varmer rummet lidt op. </t>
    </r>
  </si>
  <si>
    <t xml:space="preserve">Besparelse  </t>
  </si>
  <si>
    <t>Virkningsgrad</t>
  </si>
  <si>
    <t>O2 ( Ilt ) overskud i røggas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</si>
</sst>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0;[Red]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82" fontId="8" fillId="33" borderId="10" xfId="0" applyNumberFormat="1" applyFont="1" applyFill="1" applyBorder="1" applyAlignment="1">
      <alignment/>
    </xf>
    <xf numFmtId="182" fontId="8" fillId="33" borderId="16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" fontId="45" fillId="33" borderId="20" xfId="0" applyNumberFormat="1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28125" style="5" customWidth="1"/>
    <col min="2" max="2" width="25.28125" style="6" customWidth="1"/>
    <col min="3" max="3" width="6.00390625" style="6" customWidth="1"/>
    <col min="4" max="4" width="9.140625" style="6" customWidth="1"/>
    <col min="5" max="5" width="10.7109375" style="6" customWidth="1"/>
    <col min="6" max="6" width="9.140625" style="6" customWidth="1"/>
    <col min="7" max="7" width="9.8515625" style="6" customWidth="1"/>
    <col min="8" max="8" width="8.8515625" style="6" customWidth="1"/>
    <col min="9" max="9" width="3.7109375" style="6" customWidth="1"/>
    <col min="10" max="10" width="10.140625" style="7" customWidth="1"/>
    <col min="11" max="17" width="9.140625" style="6" customWidth="1"/>
  </cols>
  <sheetData>
    <row r="1" spans="1:10" ht="12.75">
      <c r="A1" s="12"/>
      <c r="B1" s="23"/>
      <c r="C1" s="23"/>
      <c r="D1" s="23"/>
      <c r="E1" s="23"/>
      <c r="F1" s="23"/>
      <c r="G1" s="23"/>
      <c r="H1" s="23"/>
      <c r="I1" s="23"/>
      <c r="J1" s="24"/>
    </row>
    <row r="2" spans="1:10" ht="20.25">
      <c r="A2" s="25"/>
      <c r="B2" s="17" t="s">
        <v>34</v>
      </c>
      <c r="C2" s="18"/>
      <c r="D2" s="18"/>
      <c r="E2" s="18"/>
      <c r="F2" s="18"/>
      <c r="G2" s="18"/>
      <c r="H2" s="18"/>
      <c r="I2" s="18"/>
      <c r="J2" s="26"/>
    </row>
    <row r="3" spans="1:10" ht="12.75">
      <c r="A3" s="25"/>
      <c r="B3" s="18"/>
      <c r="C3" s="18"/>
      <c r="D3" s="18"/>
      <c r="E3" s="18"/>
      <c r="F3" s="18"/>
      <c r="G3" s="18"/>
      <c r="H3" s="18"/>
      <c r="I3" s="18"/>
      <c r="J3" s="26"/>
    </row>
    <row r="4" spans="1:10" ht="12.75">
      <c r="A4" s="25"/>
      <c r="B4" s="1" t="s">
        <v>36</v>
      </c>
      <c r="C4" s="9"/>
      <c r="D4" s="9"/>
      <c r="E4" s="9"/>
      <c r="F4" s="9"/>
      <c r="G4" s="9"/>
      <c r="H4" s="9"/>
      <c r="I4" s="9"/>
      <c r="J4" s="27"/>
    </row>
    <row r="5" spans="1:10" ht="12.75">
      <c r="A5" s="25"/>
      <c r="B5" s="1" t="s">
        <v>37</v>
      </c>
      <c r="C5" s="9"/>
      <c r="D5" s="9"/>
      <c r="E5" s="9"/>
      <c r="F5" s="9"/>
      <c r="G5" s="9"/>
      <c r="H5" s="9"/>
      <c r="I5" s="9"/>
      <c r="J5" s="27"/>
    </row>
    <row r="6" spans="1:10" ht="12.75">
      <c r="A6" s="25"/>
      <c r="B6" s="9" t="s">
        <v>33</v>
      </c>
      <c r="C6" s="9"/>
      <c r="D6" s="9"/>
      <c r="E6" s="9"/>
      <c r="F6" s="9"/>
      <c r="G6" s="9"/>
      <c r="H6" s="9"/>
      <c r="I6" s="9"/>
      <c r="J6" s="26"/>
    </row>
    <row r="7" spans="1:10" ht="12.75">
      <c r="A7" s="25"/>
      <c r="B7" s="9"/>
      <c r="C7" s="9"/>
      <c r="D7" s="9"/>
      <c r="E7" s="9"/>
      <c r="F7" s="9"/>
      <c r="G7" s="9"/>
      <c r="H7" s="9"/>
      <c r="I7" s="9"/>
      <c r="J7" s="26"/>
    </row>
    <row r="8" spans="1:10" ht="12.75">
      <c r="A8" s="25"/>
      <c r="B8" s="9" t="s">
        <v>9</v>
      </c>
      <c r="C8" s="9"/>
      <c r="D8" s="2">
        <v>3000</v>
      </c>
      <c r="E8" s="9" t="s">
        <v>13</v>
      </c>
      <c r="F8" s="3">
        <v>8</v>
      </c>
      <c r="G8" s="9" t="s">
        <v>29</v>
      </c>
      <c r="H8" s="31">
        <f>SUM(D8*F8)</f>
        <v>24000</v>
      </c>
      <c r="I8" s="9" t="s">
        <v>25</v>
      </c>
      <c r="J8" s="28">
        <f>SUM(D8*9.9)</f>
        <v>29700</v>
      </c>
    </row>
    <row r="9" spans="1:10" ht="12.75">
      <c r="A9" s="25"/>
      <c r="B9" s="9" t="s">
        <v>10</v>
      </c>
      <c r="C9" s="9"/>
      <c r="D9" s="3">
        <v>0</v>
      </c>
      <c r="E9" s="9" t="s">
        <v>15</v>
      </c>
      <c r="F9" s="4">
        <v>1.8</v>
      </c>
      <c r="G9" s="9" t="s">
        <v>26</v>
      </c>
      <c r="H9" s="32">
        <f>SUM(D9*F9)</f>
        <v>0</v>
      </c>
      <c r="I9" s="9" t="s">
        <v>25</v>
      </c>
      <c r="J9" s="29">
        <f>SUM(D9)</f>
        <v>0</v>
      </c>
    </row>
    <row r="10" spans="1:10" ht="12.75">
      <c r="A10" s="25"/>
      <c r="B10" s="9" t="s">
        <v>11</v>
      </c>
      <c r="C10" s="9"/>
      <c r="D10" s="3">
        <v>0</v>
      </c>
      <c r="E10" s="9" t="s">
        <v>18</v>
      </c>
      <c r="F10" s="3">
        <v>250</v>
      </c>
      <c r="G10" s="9" t="s">
        <v>27</v>
      </c>
      <c r="H10" s="32">
        <f>SUM(D10*F10)</f>
        <v>0</v>
      </c>
      <c r="I10" s="9" t="s">
        <v>25</v>
      </c>
      <c r="J10" s="29">
        <f>SUM(D10*980)</f>
        <v>0</v>
      </c>
    </row>
    <row r="11" spans="1:10" ht="12.75">
      <c r="A11" s="25"/>
      <c r="B11" s="9" t="s">
        <v>12</v>
      </c>
      <c r="C11" s="9"/>
      <c r="D11" s="3">
        <v>0</v>
      </c>
      <c r="E11" s="9" t="s">
        <v>18</v>
      </c>
      <c r="F11" s="3">
        <v>350</v>
      </c>
      <c r="G11" s="9" t="s">
        <v>28</v>
      </c>
      <c r="H11" s="32">
        <f>SUM(D11*F11)</f>
        <v>0</v>
      </c>
      <c r="I11" s="9" t="s">
        <v>25</v>
      </c>
      <c r="J11" s="29">
        <f>SUM(D11*1545)</f>
        <v>0</v>
      </c>
    </row>
    <row r="12" spans="1:10" ht="12.75">
      <c r="A12" s="25"/>
      <c r="B12" s="9" t="s">
        <v>16</v>
      </c>
      <c r="C12" s="9"/>
      <c r="D12" s="19">
        <f>SUM(J12/4.9)</f>
        <v>6061.224489795918</v>
      </c>
      <c r="E12" s="9" t="s">
        <v>17</v>
      </c>
      <c r="F12" s="3">
        <v>1.8</v>
      </c>
      <c r="G12" s="9" t="s">
        <v>32</v>
      </c>
      <c r="H12" s="31">
        <f>SUM(D12*F12)</f>
        <v>10910.204081632653</v>
      </c>
      <c r="I12" s="9" t="s">
        <v>25</v>
      </c>
      <c r="J12" s="28">
        <f>SUM(J11,J10,J9,J8)</f>
        <v>29700</v>
      </c>
    </row>
    <row r="13" spans="1:10" ht="12.75">
      <c r="A13" s="25"/>
      <c r="B13" s="9" t="s">
        <v>24</v>
      </c>
      <c r="C13" s="9"/>
      <c r="D13" s="19">
        <f>SUM(D12*2/365/24*4.9)</f>
        <v>6.780821917808219</v>
      </c>
      <c r="E13" s="9" t="s">
        <v>8</v>
      </c>
      <c r="F13" s="18"/>
      <c r="G13" s="9"/>
      <c r="H13" s="9"/>
      <c r="I13" s="9"/>
      <c r="J13" s="29">
        <v>0.8</v>
      </c>
    </row>
    <row r="14" spans="1:10" ht="12.75">
      <c r="A14" s="25"/>
      <c r="B14" s="9" t="s">
        <v>21</v>
      </c>
      <c r="C14" s="9"/>
      <c r="D14" s="9" t="s">
        <v>21</v>
      </c>
      <c r="E14" s="9" t="s">
        <v>21</v>
      </c>
      <c r="F14" s="9" t="s">
        <v>21</v>
      </c>
      <c r="G14" s="9"/>
      <c r="H14" s="9"/>
      <c r="I14" s="9"/>
      <c r="J14" s="29">
        <v>21.9</v>
      </c>
    </row>
    <row r="15" spans="1:10" ht="12.75">
      <c r="A15" s="25"/>
      <c r="B15" s="9" t="s">
        <v>30</v>
      </c>
      <c r="C15" s="9"/>
      <c r="D15" s="14">
        <f>SUM(H8+H9+H10+H11-H12)</f>
        <v>13089.795918367347</v>
      </c>
      <c r="E15" s="9" t="s">
        <v>31</v>
      </c>
      <c r="F15" s="1"/>
      <c r="G15" s="9"/>
      <c r="H15" s="1"/>
      <c r="I15" s="9"/>
      <c r="J15" s="29"/>
    </row>
    <row r="16" spans="1:10" ht="12.75">
      <c r="A16" s="25"/>
      <c r="B16" s="1" t="s">
        <v>38</v>
      </c>
      <c r="C16" s="9"/>
      <c r="D16" s="15">
        <f>SUM((H8-H12)/H8*100)</f>
        <v>54.5408163265306</v>
      </c>
      <c r="E16" s="1" t="s">
        <v>3</v>
      </c>
      <c r="F16" s="9"/>
      <c r="G16" s="9"/>
      <c r="H16" s="9"/>
      <c r="I16" s="9"/>
      <c r="J16" s="29"/>
    </row>
    <row r="17" spans="1:10" ht="12.75">
      <c r="A17" s="25"/>
      <c r="B17" s="1"/>
      <c r="C17" s="9"/>
      <c r="D17" s="11"/>
      <c r="E17" s="9"/>
      <c r="F17" s="9"/>
      <c r="G17" s="9"/>
      <c r="H17" s="9"/>
      <c r="I17" s="9"/>
      <c r="J17" s="29"/>
    </row>
    <row r="18" spans="1:10" ht="20.25">
      <c r="A18" s="25"/>
      <c r="B18" s="20" t="s">
        <v>39</v>
      </c>
      <c r="C18" s="9"/>
      <c r="D18" s="10"/>
      <c r="E18" s="9"/>
      <c r="F18" s="9"/>
      <c r="G18" s="9"/>
      <c r="H18" s="9"/>
      <c r="I18" s="9"/>
      <c r="J18" s="29"/>
    </row>
    <row r="19" spans="1:10" ht="12.75">
      <c r="A19" s="25"/>
      <c r="B19" s="9" t="s">
        <v>0</v>
      </c>
      <c r="C19" s="9"/>
      <c r="D19" s="8">
        <v>20</v>
      </c>
      <c r="E19" s="9" t="s">
        <v>1</v>
      </c>
      <c r="F19" s="9" t="s">
        <v>21</v>
      </c>
      <c r="G19" s="9"/>
      <c r="H19" s="9"/>
      <c r="I19" s="9"/>
      <c r="J19" s="29">
        <f>SUM(D20-D19)</f>
        <v>100</v>
      </c>
    </row>
    <row r="20" spans="1:10" ht="12.75">
      <c r="A20" s="25"/>
      <c r="B20" s="9" t="s">
        <v>2</v>
      </c>
      <c r="C20" s="9"/>
      <c r="D20" s="3">
        <v>120</v>
      </c>
      <c r="E20" s="9" t="s">
        <v>1</v>
      </c>
      <c r="F20" s="9"/>
      <c r="G20" s="9"/>
      <c r="H20" s="9"/>
      <c r="I20" s="9"/>
      <c r="J20" s="29">
        <f>SUM(J14-D21)</f>
        <v>13.899999999999999</v>
      </c>
    </row>
    <row r="21" spans="1:10" ht="12.75">
      <c r="A21" s="25"/>
      <c r="B21" s="1" t="s">
        <v>40</v>
      </c>
      <c r="C21" s="9"/>
      <c r="D21" s="3">
        <v>8</v>
      </c>
      <c r="E21" s="9" t="s">
        <v>3</v>
      </c>
      <c r="F21" s="9"/>
      <c r="G21" s="9"/>
      <c r="H21" s="9"/>
      <c r="I21" s="9"/>
      <c r="J21" s="29"/>
    </row>
    <row r="22" spans="1:10" ht="13.5" thickBot="1">
      <c r="A22" s="25"/>
      <c r="B22" s="9" t="s">
        <v>4</v>
      </c>
      <c r="C22" s="9"/>
      <c r="D22" s="16">
        <f>SUM(J19/J20*J13)</f>
        <v>5.755395683453238</v>
      </c>
      <c r="E22" s="9" t="s">
        <v>3</v>
      </c>
      <c r="F22" s="9"/>
      <c r="G22" s="9"/>
      <c r="H22" s="9"/>
      <c r="I22" s="9"/>
      <c r="J22" s="29"/>
    </row>
    <row r="23" spans="1:10" ht="13.5" thickTop="1">
      <c r="A23" s="25"/>
      <c r="B23" s="9" t="s">
        <v>22</v>
      </c>
      <c r="C23" s="9"/>
      <c r="D23" s="9"/>
      <c r="E23" s="9"/>
      <c r="F23" s="9"/>
      <c r="G23" s="9"/>
      <c r="H23" s="9"/>
      <c r="I23" s="9"/>
      <c r="J23" s="29"/>
    </row>
    <row r="24" spans="1:10" ht="12.75">
      <c r="A24" s="25"/>
      <c r="B24" s="9" t="s">
        <v>23</v>
      </c>
      <c r="C24" s="9"/>
      <c r="D24" s="3">
        <v>16</v>
      </c>
      <c r="E24" s="9" t="s">
        <v>8</v>
      </c>
      <c r="F24" s="9" t="s">
        <v>35</v>
      </c>
      <c r="G24" s="9"/>
      <c r="H24" s="9"/>
      <c r="I24" s="9"/>
      <c r="J24" s="29"/>
    </row>
    <row r="25" spans="1:10" ht="12.75">
      <c r="A25" s="25"/>
      <c r="B25" s="9"/>
      <c r="C25" s="9"/>
      <c r="D25" s="9"/>
      <c r="E25" s="9"/>
      <c r="F25" s="9"/>
      <c r="G25" s="9"/>
      <c r="H25" s="9"/>
      <c r="I25" s="9"/>
      <c r="J25" s="29"/>
    </row>
    <row r="26" spans="1:10" ht="12.75">
      <c r="A26" s="25"/>
      <c r="B26" s="9"/>
      <c r="C26" s="9"/>
      <c r="D26" s="21"/>
      <c r="E26" s="9"/>
      <c r="F26" s="9" t="s">
        <v>20</v>
      </c>
      <c r="G26" s="9"/>
      <c r="H26" s="9" t="s">
        <v>19</v>
      </c>
      <c r="I26" s="9"/>
      <c r="J26" s="29"/>
    </row>
    <row r="27" spans="1:10" ht="12.75">
      <c r="A27" s="25"/>
      <c r="B27" s="9" t="s">
        <v>5</v>
      </c>
      <c r="C27" s="9"/>
      <c r="D27" s="21">
        <f>SUM(100-D22-(J27*(D24/D13)))</f>
        <v>83.62642249836493</v>
      </c>
      <c r="E27" s="9" t="s">
        <v>3</v>
      </c>
      <c r="F27" s="22">
        <f>SUM(D12)</f>
        <v>6061.224489795918</v>
      </c>
      <c r="G27" s="22" t="s">
        <v>14</v>
      </c>
      <c r="H27" s="9"/>
      <c r="I27" s="9"/>
      <c r="J27" s="29">
        <v>4.5</v>
      </c>
    </row>
    <row r="28" spans="1:10" ht="12.75">
      <c r="A28" s="25"/>
      <c r="B28" s="9" t="s">
        <v>6</v>
      </c>
      <c r="C28" s="9"/>
      <c r="D28" s="21">
        <f>SUM(100-D22-(J28*(D24/D13)))</f>
        <v>73.00824068018312</v>
      </c>
      <c r="E28" s="9" t="s">
        <v>3</v>
      </c>
      <c r="F28" s="22">
        <f>SUM(F27+H28)</f>
        <v>6704.816326530611</v>
      </c>
      <c r="G28" s="9" t="s">
        <v>14</v>
      </c>
      <c r="H28" s="21">
        <f>SUM((D27-D28)*F27/100)</f>
        <v>643.5918367346934</v>
      </c>
      <c r="I28" s="21" t="s">
        <v>14</v>
      </c>
      <c r="J28" s="29">
        <v>9</v>
      </c>
    </row>
    <row r="29" spans="1:10" ht="12.75">
      <c r="A29" s="25"/>
      <c r="B29" s="9" t="s">
        <v>7</v>
      </c>
      <c r="C29" s="9"/>
      <c r="D29" s="21">
        <f>SUM(100-D22-(J29*(D24/D13)))</f>
        <v>51.77187704381948</v>
      </c>
      <c r="E29" s="9" t="s">
        <v>3</v>
      </c>
      <c r="F29" s="22">
        <f>SUM(F27,H29)</f>
        <v>8197.013254174397</v>
      </c>
      <c r="G29" s="9" t="s">
        <v>14</v>
      </c>
      <c r="H29" s="21">
        <f>SUM((D27-D29)*F28/100)</f>
        <v>2135.7887643784784</v>
      </c>
      <c r="I29" s="9" t="s">
        <v>14</v>
      </c>
      <c r="J29" s="29">
        <v>18</v>
      </c>
    </row>
    <row r="30" spans="1:10" ht="12.75">
      <c r="A30" s="13"/>
      <c r="B30" s="10"/>
      <c r="C30" s="10"/>
      <c r="D30" s="10"/>
      <c r="E30" s="10"/>
      <c r="F30" s="10"/>
      <c r="G30" s="10"/>
      <c r="H30" s="10"/>
      <c r="I30" s="10"/>
      <c r="J30" s="30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NORDIC BIO ENERGY LTD</dc:creator>
  <cp:keywords/>
  <dc:description/>
  <cp:lastModifiedBy>Jannich Hansen</cp:lastModifiedBy>
  <dcterms:created xsi:type="dcterms:W3CDTF">2004-11-16T05:18:09Z</dcterms:created>
  <dcterms:modified xsi:type="dcterms:W3CDTF">2010-03-07T16:10:16Z</dcterms:modified>
  <cp:category/>
  <cp:version/>
  <cp:contentType/>
  <cp:contentStatus/>
</cp:coreProperties>
</file>